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915"/>
  <workbookPr/>
  <mc:AlternateContent xmlns:mc="http://schemas.openxmlformats.org/markup-compatibility/2006">
    <mc:Choice Requires="x15">
      <x15ac:absPath xmlns:x15ac="http://schemas.microsoft.com/office/spreadsheetml/2010/11/ac" url="/Users/ibrahim/Desktop/"/>
    </mc:Choice>
  </mc:AlternateContent>
  <bookViews>
    <workbookView xWindow="0" yWindow="460" windowWidth="25600" windowHeight="154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Y33" i="1" l="1"/>
  <c r="Y17" i="1"/>
  <c r="Y18" i="1"/>
  <c r="Y19" i="1"/>
  <c r="Y20" i="1"/>
  <c r="Y21" i="1"/>
  <c r="Y22" i="1"/>
  <c r="Y23" i="1"/>
  <c r="Y24" i="1"/>
  <c r="Y25" i="1"/>
  <c r="Y26" i="1"/>
  <c r="Y27" i="1"/>
  <c r="Y16" i="1"/>
  <c r="B39" i="1"/>
  <c r="B37" i="1"/>
  <c r="N31" i="1"/>
  <c r="B33" i="1"/>
  <c r="B31" i="1"/>
  <c r="B29" i="1"/>
</calcChain>
</file>

<file path=xl/comments1.xml><?xml version="1.0" encoding="utf-8"?>
<comments xmlns="http://schemas.openxmlformats.org/spreadsheetml/2006/main">
  <authors>
    <author>dan</author>
  </authors>
  <commentList>
    <comment ref="C5" authorId="0">
      <text>
        <r>
          <rPr>
            <b/>
            <sz val="9"/>
            <color indexed="81"/>
            <rFont val="Tahoma"/>
            <family val="2"/>
          </rPr>
          <t>dan: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<sst xmlns="http://schemas.openxmlformats.org/spreadsheetml/2006/main" count="61" uniqueCount="53">
  <si>
    <t>ENTRY #1</t>
  </si>
  <si>
    <t>Asset value of</t>
  </si>
  <si>
    <t>Beginning</t>
  </si>
  <si>
    <t>Investment value</t>
  </si>
  <si>
    <t>Stocks:</t>
  </si>
  <si>
    <t>Cash:</t>
  </si>
  <si>
    <t>Formulas:</t>
  </si>
  <si>
    <t>Asset value = # of shares * asset price</t>
  </si>
  <si>
    <t>Holding period return = (ending investment value - beginning investment value + income from investment)/(beginning investment value )</t>
  </si>
  <si>
    <t>Amazon.com, Inc.</t>
  </si>
  <si>
    <t># of shares/bonds</t>
  </si>
  <si>
    <t>Starbucks Corporation</t>
  </si>
  <si>
    <t>Ford Motor Company (F)</t>
  </si>
  <si>
    <t>Microsoft Corporation (MSFT)</t>
  </si>
  <si>
    <t>Brent Oil</t>
  </si>
  <si>
    <t>Discover Financial Services</t>
  </si>
  <si>
    <t>Merrill Lynch Capital Trust I</t>
  </si>
  <si>
    <t>Capital One Financial Corp.</t>
  </si>
  <si>
    <t>Gold</t>
  </si>
  <si>
    <t>Assets</t>
  </si>
  <si>
    <t>Crude Oil WTI</t>
  </si>
  <si>
    <t>Portfolio Value as of Entry #1: January 28th 2019</t>
  </si>
  <si>
    <t>Portfolio Value as of Entry #4</t>
  </si>
  <si>
    <t>Price per Share/Bond</t>
  </si>
  <si>
    <t>as at January 28th,2019</t>
  </si>
  <si>
    <t>January 28th, 2019</t>
  </si>
  <si>
    <t>Financial goal: Pay off  a Debt of $30,000 by 2024</t>
  </si>
  <si>
    <t># of shares/ bonds as at February 20th 2019</t>
  </si>
  <si>
    <t>Price per share/ bond</t>
  </si>
  <si>
    <t>No. of shares/bonds sold/bought</t>
  </si>
  <si>
    <t>Assets value of</t>
  </si>
  <si>
    <t>February 20th, 2019</t>
  </si>
  <si>
    <t>current</t>
  </si>
  <si>
    <t>I chose to buy the shares from Amazon and Microsoft corporation as my investment is long term and goes for a  span of five years</t>
  </si>
  <si>
    <t xml:space="preserve">Based on the forecasts, the stock price for Microsoft corporation is expected to  $238.34 as at 2024-02-20 </t>
  </si>
  <si>
    <t>ENTRY #2</t>
  </si>
  <si>
    <t>I chose to sell shares from Crude Oil WTI and Brent Oil due to  the market uncertanties as the price boosts depends on the developments</t>
  </si>
  <si>
    <t>over working relatos between U.S and China; with no news about this, the price can drift sideways.</t>
  </si>
  <si>
    <t>The stock price of Amazon.com Inc. is also projected to increase from the current $1,627.58 to$4,318.10 as 2024-02-20</t>
  </si>
  <si>
    <t>Thus, the stock value increase will be +165.31%</t>
  </si>
  <si>
    <t>Thus, the stock value increase will be +120.33%</t>
  </si>
  <si>
    <t>stocks from Discover Financial Services are only good for  a short term investment, less than 12 months</t>
  </si>
  <si>
    <t>The long term increase is projected to be +54.43%  which is less than the projected stock growth for the other assets</t>
  </si>
  <si>
    <t>Commodities:</t>
  </si>
  <si>
    <t xml:space="preserve">Holding period return as at February 20th 2019 = 684.25 + (100678.20-99993.95) / 99993.95 = 1% </t>
  </si>
  <si>
    <t>the portfolio thus performed below par as compared to the S&amp;P 500, which is at 10%</t>
  </si>
  <si>
    <t>ENTRY #3</t>
  </si>
  <si>
    <t xml:space="preserve">I chose to sell a few shares from several lossing stuck companies to offset the goal of my investment. Though, I decided to reinvest in Apple because it is one of the most assest that is raising </t>
  </si>
  <si>
    <t>Holding period return = (2798.36-2784.70)/2798.36</t>
  </si>
  <si>
    <t>Portfolio HPR as of Entry #2: February 20th 2019</t>
  </si>
  <si>
    <t>Portfolio HPR as of Entry #3</t>
  </si>
  <si>
    <t>S&amp;P500 HPR as of Entry #2 February 20th 2019</t>
  </si>
  <si>
    <t>S&amp;P500 HPR as of Entry #3 March 25th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</si>
</sst>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_);[Red]\(&quot;$&quot;#,##0.00\)"/>
  </numFmts>
  <fonts count="9" x14ac:knownFonts="1">
    <font>
      <sz val="11"/>
      <color theme="1"/>
      <name val="Calibri"/>
      <family val="2"/>
      <scheme val="minor"/>
    </font>
    <font>
      <sz val="12"/>
      <color theme="5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00B050"/>
      <name val="Times New Roman"/>
      <family val="1"/>
    </font>
    <font>
      <sz val="12"/>
      <color rgb="FFFF0000"/>
      <name val="Times New Roman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164" fontId="2" fillId="0" borderId="0" xfId="0" applyNumberFormat="1" applyFont="1"/>
    <xf numFmtId="0" fontId="3" fillId="0" borderId="0" xfId="0" applyFont="1"/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2" fillId="4" borderId="0" xfId="0" applyFont="1" applyFill="1"/>
    <xf numFmtId="0" fontId="2" fillId="0" borderId="0" xfId="0" applyFont="1" applyAlignment="1"/>
    <xf numFmtId="0" fontId="7" fillId="0" borderId="0" xfId="0" applyFont="1" applyAlignment="1"/>
    <xf numFmtId="0" fontId="0" fillId="0" borderId="0" xfId="0" applyAlignment="1"/>
    <xf numFmtId="0" fontId="6" fillId="0" borderId="0" xfId="0" applyFont="1" applyAlignment="1"/>
    <xf numFmtId="44" fontId="2" fillId="0" borderId="0" xfId="1" applyFont="1"/>
    <xf numFmtId="0" fontId="7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9" fontId="2" fillId="0" borderId="0" xfId="2" applyFont="1"/>
    <xf numFmtId="44" fontId="2" fillId="0" borderId="0" xfId="0" applyNumberFormat="1" applyFont="1"/>
  </cellXfs>
  <cellStyles count="3">
    <cellStyle name="Currency" xfId="1" builtinId="4"/>
    <cellStyle name="Normal" xfId="0" builtinId="0"/>
    <cellStyle name="Percent" xfId="2" builtinId="5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 enableFormatConditionsCalculation="0"/>
  <dimension ref="A5:Y58"/>
  <sheetViews>
    <sheetView tabSelected="1" topLeftCell="A4" zoomScale="61" workbookViewId="0">
      <selection activeCell="AA40" sqref="AA40"/>
    </sheetView>
  </sheetViews>
  <sheetFormatPr baseColWidth="10" defaultColWidth="8.83203125" defaultRowHeight="16" x14ac:dyDescent="0.2"/>
  <cols>
    <col min="1" max="1" width="46.5" style="2" customWidth="1"/>
    <col min="2" max="2" width="15.83203125" style="2" customWidth="1"/>
    <col min="3" max="3" width="20.6640625" style="2" customWidth="1"/>
    <col min="4" max="4" width="17" style="2" customWidth="1"/>
    <col min="5" max="6" width="8.83203125" style="2"/>
    <col min="7" max="7" width="10.6640625" style="2" bestFit="1" customWidth="1"/>
    <col min="8" max="13" width="8.83203125" style="2"/>
    <col min="14" max="14" width="12.83203125" style="2" bestFit="1" customWidth="1"/>
    <col min="15" max="16" width="8.83203125" style="2"/>
    <col min="17" max="17" width="10.33203125" style="2" bestFit="1" customWidth="1"/>
    <col min="18" max="18" width="16" style="2" customWidth="1"/>
    <col min="19" max="19" width="8.83203125" style="2"/>
    <col min="20" max="20" width="8.83203125" style="2" customWidth="1"/>
    <col min="21" max="21" width="9.5" style="2" customWidth="1"/>
    <col min="22" max="23" width="8.83203125" style="2"/>
    <col min="24" max="24" width="13.83203125" style="2" customWidth="1"/>
    <col min="25" max="25" width="21.6640625" style="2" customWidth="1"/>
    <col min="26" max="16384" width="8.83203125" style="2"/>
  </cols>
  <sheetData>
    <row r="5" spans="1:25" hidden="1" x14ac:dyDescent="0.2">
      <c r="C5" s="10"/>
      <c r="D5" s="10"/>
      <c r="E5" s="10"/>
    </row>
    <row r="8" spans="1:25" x14ac:dyDescent="0.2">
      <c r="A8" s="1" t="s">
        <v>26</v>
      </c>
    </row>
    <row r="10" spans="1:25" x14ac:dyDescent="0.2">
      <c r="B10" s="3" t="s">
        <v>0</v>
      </c>
      <c r="C10" s="4"/>
      <c r="D10" s="3" t="s">
        <v>1</v>
      </c>
      <c r="E10" s="9" t="s">
        <v>35</v>
      </c>
      <c r="F10" s="9"/>
      <c r="G10" s="9"/>
      <c r="H10" s="9"/>
      <c r="I10" s="9"/>
      <c r="J10" s="9"/>
      <c r="K10" s="9"/>
      <c r="L10" s="9"/>
      <c r="M10" s="9"/>
      <c r="N10" s="9" t="s">
        <v>30</v>
      </c>
      <c r="O10" s="9"/>
      <c r="P10" s="9" t="s">
        <v>46</v>
      </c>
      <c r="Q10" s="9"/>
      <c r="R10" s="9"/>
      <c r="S10" s="9"/>
      <c r="T10" s="9"/>
      <c r="U10" s="9"/>
      <c r="V10" s="9"/>
      <c r="W10" s="9"/>
      <c r="X10" s="9"/>
      <c r="Y10" s="9" t="s">
        <v>30</v>
      </c>
    </row>
    <row r="11" spans="1:25" x14ac:dyDescent="0.2">
      <c r="B11" s="4"/>
      <c r="C11" s="4"/>
      <c r="D11" s="3" t="s">
        <v>25</v>
      </c>
      <c r="E11" s="9"/>
      <c r="F11" s="9"/>
      <c r="G11" s="9"/>
      <c r="H11" s="9"/>
      <c r="I11" s="9"/>
      <c r="J11" s="9"/>
      <c r="K11" s="9"/>
      <c r="L11" s="9"/>
      <c r="M11" s="9"/>
      <c r="N11" s="9" t="s">
        <v>31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 t="s">
        <v>31</v>
      </c>
    </row>
    <row r="12" spans="1:25" x14ac:dyDescent="0.2">
      <c r="B12" s="4"/>
      <c r="C12" s="3" t="s">
        <v>23</v>
      </c>
      <c r="D12" s="3" t="s">
        <v>2</v>
      </c>
      <c r="E12" s="9"/>
      <c r="F12" s="9"/>
      <c r="G12" s="9" t="s">
        <v>28</v>
      </c>
      <c r="H12" s="9"/>
      <c r="I12" s="9"/>
      <c r="J12" s="9"/>
      <c r="K12" s="9"/>
      <c r="L12" s="9"/>
      <c r="M12" s="9"/>
      <c r="N12" s="9" t="s">
        <v>32</v>
      </c>
      <c r="O12" s="9"/>
      <c r="P12" s="9"/>
      <c r="Q12" s="9"/>
      <c r="R12" s="9" t="s">
        <v>28</v>
      </c>
      <c r="S12" s="9"/>
      <c r="T12" s="9"/>
      <c r="U12" s="9"/>
      <c r="V12" s="9"/>
      <c r="W12" s="9"/>
      <c r="X12" s="9"/>
      <c r="Y12" s="9" t="s">
        <v>32</v>
      </c>
    </row>
    <row r="13" spans="1:25" x14ac:dyDescent="0.2">
      <c r="A13" s="7" t="s">
        <v>19</v>
      </c>
      <c r="B13" s="4" t="s">
        <v>10</v>
      </c>
      <c r="C13" s="3" t="s">
        <v>24</v>
      </c>
      <c r="D13" s="3" t="s">
        <v>3</v>
      </c>
      <c r="E13" s="9" t="s">
        <v>27</v>
      </c>
      <c r="F13" s="9"/>
      <c r="G13" s="9"/>
      <c r="H13" s="9"/>
      <c r="I13" s="9"/>
      <c r="J13" s="9" t="s">
        <v>29</v>
      </c>
      <c r="K13" s="9"/>
      <c r="L13" s="9"/>
      <c r="M13" s="9"/>
      <c r="N13" s="9" t="s">
        <v>3</v>
      </c>
      <c r="O13" s="9"/>
      <c r="P13" s="9" t="s">
        <v>27</v>
      </c>
      <c r="Q13" s="9"/>
      <c r="R13" s="9"/>
      <c r="S13" s="9"/>
      <c r="T13" s="9"/>
      <c r="U13" s="9" t="s">
        <v>29</v>
      </c>
      <c r="V13" s="9"/>
      <c r="W13" s="9"/>
      <c r="X13" s="9"/>
      <c r="Y13" s="9" t="s">
        <v>3</v>
      </c>
    </row>
    <row r="14" spans="1:25" x14ac:dyDescent="0.2">
      <c r="A14" s="6"/>
      <c r="E14" s="10"/>
      <c r="F14" s="10"/>
    </row>
    <row r="15" spans="1:25" x14ac:dyDescent="0.2">
      <c r="A15" s="8" t="s">
        <v>4</v>
      </c>
      <c r="E15" s="10"/>
      <c r="F15" s="10"/>
      <c r="G15" s="5"/>
      <c r="N15" s="5"/>
    </row>
    <row r="16" spans="1:25" x14ac:dyDescent="0.2">
      <c r="A16" s="2" t="s">
        <v>9</v>
      </c>
      <c r="B16" s="2">
        <v>13</v>
      </c>
      <c r="C16" s="5">
        <v>1670.57</v>
      </c>
      <c r="D16" s="5">
        <v>21717.41</v>
      </c>
      <c r="E16" s="13">
        <v>15</v>
      </c>
      <c r="F16" s="12"/>
      <c r="G16" s="5">
        <v>1627.58</v>
      </c>
      <c r="J16" s="2">
        <v>2</v>
      </c>
      <c r="N16" s="5">
        <v>24413.7</v>
      </c>
      <c r="P16" s="2">
        <v>18</v>
      </c>
      <c r="Q16" s="14">
        <v>1776.5</v>
      </c>
      <c r="R16" s="14"/>
      <c r="U16" s="16">
        <v>3</v>
      </c>
      <c r="Y16" s="14">
        <f>P16*Q16</f>
        <v>31977</v>
      </c>
    </row>
    <row r="17" spans="1:25" x14ac:dyDescent="0.2">
      <c r="A17" s="2" t="s">
        <v>11</v>
      </c>
      <c r="B17" s="2">
        <v>75</v>
      </c>
      <c r="C17" s="5">
        <v>67.09</v>
      </c>
      <c r="D17" s="5">
        <v>5031.75</v>
      </c>
      <c r="E17" s="10">
        <v>75</v>
      </c>
      <c r="F17" s="10"/>
      <c r="G17" s="5">
        <v>70.2</v>
      </c>
      <c r="J17" s="2">
        <v>0</v>
      </c>
      <c r="N17" s="5">
        <v>5265</v>
      </c>
      <c r="P17" s="2">
        <v>80</v>
      </c>
      <c r="Q17" s="14">
        <v>72.31</v>
      </c>
      <c r="R17" s="14"/>
      <c r="U17" s="16">
        <v>5</v>
      </c>
      <c r="Y17" s="14">
        <f t="shared" ref="Y17:Y27" si="0">P17*Q17</f>
        <v>5784.8</v>
      </c>
    </row>
    <row r="18" spans="1:25" x14ac:dyDescent="0.2">
      <c r="A18" s="2" t="s">
        <v>12</v>
      </c>
      <c r="B18" s="2">
        <v>164</v>
      </c>
      <c r="C18" s="5">
        <v>8.86</v>
      </c>
      <c r="D18" s="5">
        <v>1453.04</v>
      </c>
      <c r="E18" s="10">
        <v>164</v>
      </c>
      <c r="F18" s="10"/>
      <c r="G18" s="5">
        <v>8.83</v>
      </c>
      <c r="J18" s="2">
        <v>0</v>
      </c>
      <c r="N18" s="5">
        <v>1448.12</v>
      </c>
      <c r="P18" s="2">
        <v>140</v>
      </c>
      <c r="Q18" s="14">
        <v>8.5399999999999991</v>
      </c>
      <c r="R18" s="14"/>
      <c r="U18" s="15">
        <v>24</v>
      </c>
      <c r="Y18" s="14">
        <f t="shared" si="0"/>
        <v>1195.5999999999999</v>
      </c>
    </row>
    <row r="19" spans="1:25" x14ac:dyDescent="0.2">
      <c r="A19" s="2" t="s">
        <v>13</v>
      </c>
      <c r="B19" s="2">
        <v>100</v>
      </c>
      <c r="C19" s="5">
        <v>107.17</v>
      </c>
      <c r="D19" s="5">
        <v>10717</v>
      </c>
      <c r="E19" s="13">
        <v>120</v>
      </c>
      <c r="F19" s="12"/>
      <c r="G19" s="5">
        <v>108.17</v>
      </c>
      <c r="J19" s="2">
        <v>20</v>
      </c>
      <c r="N19" s="5">
        <v>12980.4</v>
      </c>
      <c r="P19" s="2">
        <v>120</v>
      </c>
      <c r="Q19" s="14">
        <v>118</v>
      </c>
      <c r="R19" s="14"/>
      <c r="U19" s="2">
        <v>0</v>
      </c>
      <c r="Y19" s="14">
        <f t="shared" si="0"/>
        <v>14160</v>
      </c>
    </row>
    <row r="20" spans="1:25" x14ac:dyDescent="0.2">
      <c r="A20" s="8" t="s">
        <v>43</v>
      </c>
      <c r="E20" s="10"/>
      <c r="F20" s="10"/>
      <c r="Q20" s="14"/>
      <c r="R20" s="14"/>
      <c r="Y20" s="14">
        <f t="shared" si="0"/>
        <v>0</v>
      </c>
    </row>
    <row r="21" spans="1:25" x14ac:dyDescent="0.2">
      <c r="A21" s="2" t="s">
        <v>20</v>
      </c>
      <c r="B21" s="2">
        <v>100</v>
      </c>
      <c r="C21" s="5">
        <v>52.66</v>
      </c>
      <c r="D21" s="5">
        <v>5266</v>
      </c>
      <c r="E21" s="11">
        <v>70</v>
      </c>
      <c r="F21" s="12"/>
      <c r="G21" s="5">
        <v>55.66</v>
      </c>
      <c r="J21" s="2">
        <v>30</v>
      </c>
      <c r="N21" s="5">
        <v>3896.2</v>
      </c>
      <c r="P21" s="2">
        <v>70</v>
      </c>
      <c r="Q21" s="14">
        <v>59.14</v>
      </c>
      <c r="R21" s="14"/>
      <c r="U21" s="2">
        <v>0</v>
      </c>
      <c r="Y21" s="14">
        <f t="shared" si="0"/>
        <v>4139.8</v>
      </c>
    </row>
    <row r="22" spans="1:25" x14ac:dyDescent="0.2">
      <c r="A22" s="2" t="s">
        <v>18</v>
      </c>
      <c r="B22" s="2">
        <v>25</v>
      </c>
      <c r="C22" s="5">
        <v>1301.95</v>
      </c>
      <c r="D22" s="5">
        <v>32548.75</v>
      </c>
      <c r="E22" s="10">
        <v>25</v>
      </c>
      <c r="F22" s="10"/>
      <c r="G22" s="5">
        <v>1345.2</v>
      </c>
      <c r="J22" s="2">
        <v>0</v>
      </c>
      <c r="N22" s="5">
        <v>33630</v>
      </c>
      <c r="P22" s="2">
        <v>25</v>
      </c>
      <c r="Q22" s="14">
        <v>1322.6</v>
      </c>
      <c r="R22" s="14"/>
      <c r="U22" s="2">
        <v>0</v>
      </c>
      <c r="Y22" s="14">
        <f t="shared" si="0"/>
        <v>33065</v>
      </c>
    </row>
    <row r="23" spans="1:25" x14ac:dyDescent="0.2">
      <c r="A23" s="2" t="s">
        <v>14</v>
      </c>
      <c r="B23" s="2">
        <v>80</v>
      </c>
      <c r="C23" s="5">
        <v>60.44</v>
      </c>
      <c r="D23" s="5">
        <v>6044</v>
      </c>
      <c r="E23" s="11">
        <v>50</v>
      </c>
      <c r="F23" s="12"/>
      <c r="G23" s="5">
        <v>66.150000000000006</v>
      </c>
      <c r="J23" s="2">
        <v>30</v>
      </c>
      <c r="N23" s="5">
        <v>3307.5</v>
      </c>
      <c r="P23" s="2">
        <v>50</v>
      </c>
      <c r="Q23" s="14">
        <v>67.31</v>
      </c>
      <c r="R23" s="14"/>
      <c r="U23" s="2">
        <v>0</v>
      </c>
      <c r="Y23" s="14">
        <f t="shared" si="0"/>
        <v>3365.5</v>
      </c>
    </row>
    <row r="24" spans="1:25" x14ac:dyDescent="0.2">
      <c r="A24" s="8" t="s">
        <v>5</v>
      </c>
      <c r="E24" s="10"/>
      <c r="F24" s="10"/>
      <c r="Q24" s="14"/>
      <c r="R24" s="14"/>
      <c r="Y24" s="14">
        <f t="shared" si="0"/>
        <v>0</v>
      </c>
    </row>
    <row r="25" spans="1:25" x14ac:dyDescent="0.2">
      <c r="A25" s="2" t="s">
        <v>15</v>
      </c>
      <c r="B25" s="2">
        <v>100</v>
      </c>
      <c r="C25" s="5">
        <v>66.73</v>
      </c>
      <c r="D25" s="5">
        <v>6673</v>
      </c>
      <c r="E25" s="11">
        <v>70</v>
      </c>
      <c r="F25" s="12"/>
      <c r="G25" s="5">
        <v>71.59</v>
      </c>
      <c r="J25" s="2">
        <v>31</v>
      </c>
      <c r="N25" s="5">
        <v>5011.3</v>
      </c>
      <c r="P25" s="2">
        <v>50</v>
      </c>
      <c r="Q25" s="14">
        <v>70.31</v>
      </c>
      <c r="R25" s="14"/>
      <c r="U25" s="15">
        <v>20</v>
      </c>
      <c r="Y25" s="14">
        <f t="shared" si="0"/>
        <v>3515.5</v>
      </c>
    </row>
    <row r="26" spans="1:25" x14ac:dyDescent="0.2">
      <c r="A26" s="2" t="s">
        <v>16</v>
      </c>
      <c r="B26" s="2">
        <v>100</v>
      </c>
      <c r="C26" s="5">
        <v>25.81</v>
      </c>
      <c r="D26" s="5">
        <v>2581</v>
      </c>
      <c r="E26" s="10">
        <v>100</v>
      </c>
      <c r="F26" s="10"/>
      <c r="G26" s="5">
        <v>25.13</v>
      </c>
      <c r="J26" s="2">
        <v>0</v>
      </c>
      <c r="N26" s="5">
        <v>2513</v>
      </c>
      <c r="P26" s="2">
        <v>100</v>
      </c>
      <c r="Q26" s="14">
        <v>26.02</v>
      </c>
      <c r="R26" s="14"/>
      <c r="U26" s="2">
        <v>0</v>
      </c>
      <c r="Y26" s="14">
        <f t="shared" si="0"/>
        <v>2602</v>
      </c>
    </row>
    <row r="27" spans="1:25" x14ac:dyDescent="0.2">
      <c r="A27" s="2" t="s">
        <v>17</v>
      </c>
      <c r="B27" s="2">
        <v>100</v>
      </c>
      <c r="C27" s="5">
        <v>79.62</v>
      </c>
      <c r="D27" s="5">
        <v>7962</v>
      </c>
      <c r="E27" s="10">
        <v>100</v>
      </c>
      <c r="F27" s="10"/>
      <c r="G27" s="5">
        <v>82.13</v>
      </c>
      <c r="J27" s="2">
        <v>0</v>
      </c>
      <c r="N27" s="5">
        <v>8213</v>
      </c>
      <c r="P27" s="2">
        <v>50</v>
      </c>
      <c r="Q27" s="14">
        <v>80</v>
      </c>
      <c r="R27" s="14"/>
      <c r="U27" s="15">
        <v>50</v>
      </c>
      <c r="Y27" s="14">
        <f t="shared" si="0"/>
        <v>4000</v>
      </c>
    </row>
    <row r="29" spans="1:25" x14ac:dyDescent="0.2">
      <c r="A29" s="2" t="s">
        <v>21</v>
      </c>
      <c r="B29" s="5">
        <f>D29</f>
        <v>99993.95</v>
      </c>
      <c r="D29" s="5">
        <v>99993.95</v>
      </c>
    </row>
    <row r="31" spans="1:25" x14ac:dyDescent="0.2">
      <c r="A31" s="2" t="s">
        <v>49</v>
      </c>
      <c r="B31" s="18">
        <f>(N31-D29)/D29</f>
        <v>6.8431140083975491E-3</v>
      </c>
      <c r="N31" s="5">
        <f>SUBTOTAL(9,N16:N27)</f>
        <v>100678.22</v>
      </c>
      <c r="R31" s="14"/>
    </row>
    <row r="32" spans="1:25" x14ac:dyDescent="0.2">
      <c r="R32" s="14"/>
    </row>
    <row r="33" spans="1:25" x14ac:dyDescent="0.2">
      <c r="A33" s="2" t="s">
        <v>50</v>
      </c>
      <c r="B33" s="18">
        <f>(R32-N31)/N31</f>
        <v>-1</v>
      </c>
      <c r="R33" s="14"/>
      <c r="Y33" s="19">
        <f>R32</f>
        <v>0</v>
      </c>
    </row>
    <row r="35" spans="1:25" x14ac:dyDescent="0.2">
      <c r="A35" s="2" t="s">
        <v>22</v>
      </c>
    </row>
    <row r="37" spans="1:25" x14ac:dyDescent="0.2">
      <c r="A37" s="2" t="s">
        <v>51</v>
      </c>
      <c r="B37" s="18">
        <f>(2784.7-2643.85)/2643.85</f>
        <v>5.3274580630519854E-2</v>
      </c>
    </row>
    <row r="39" spans="1:25" x14ac:dyDescent="0.2">
      <c r="A39" s="2" t="s">
        <v>52</v>
      </c>
      <c r="B39" s="18">
        <f>(2798.236-2784.7)/2784.7</f>
        <v>4.8608467698495559E-3</v>
      </c>
    </row>
    <row r="41" spans="1:25" x14ac:dyDescent="0.2">
      <c r="A41" s="6" t="s">
        <v>6</v>
      </c>
    </row>
    <row r="42" spans="1:25" x14ac:dyDescent="0.2">
      <c r="A42" s="2" t="s">
        <v>7</v>
      </c>
    </row>
    <row r="43" spans="1:25" x14ac:dyDescent="0.2">
      <c r="A43" s="2" t="s">
        <v>8</v>
      </c>
    </row>
    <row r="45" spans="1:25" x14ac:dyDescent="0.2">
      <c r="A45" s="10" t="s">
        <v>33</v>
      </c>
      <c r="B45" s="10"/>
      <c r="C45" s="10"/>
      <c r="D45" s="10"/>
      <c r="E45" s="10"/>
      <c r="F45" s="10"/>
    </row>
    <row r="46" spans="1:25" x14ac:dyDescent="0.2">
      <c r="A46" s="10" t="s">
        <v>34</v>
      </c>
      <c r="B46" s="10"/>
      <c r="C46" s="10"/>
      <c r="D46" s="10"/>
      <c r="E46" s="12"/>
      <c r="F46" s="12"/>
      <c r="G46" s="12"/>
    </row>
    <row r="47" spans="1:25" x14ac:dyDescent="0.2">
      <c r="A47" s="10" t="s">
        <v>40</v>
      </c>
      <c r="B47" s="12"/>
      <c r="C47" s="12"/>
      <c r="D47" s="12"/>
      <c r="E47" s="12"/>
      <c r="F47" s="12"/>
    </row>
    <row r="48" spans="1:25" x14ac:dyDescent="0.2">
      <c r="A48" s="10" t="s">
        <v>38</v>
      </c>
      <c r="B48" s="10"/>
      <c r="C48" s="10"/>
      <c r="D48" s="10"/>
      <c r="E48" s="10"/>
    </row>
    <row r="49" spans="1:14" x14ac:dyDescent="0.2">
      <c r="A49" s="10" t="s">
        <v>39</v>
      </c>
      <c r="B49" s="12"/>
      <c r="C49" s="12"/>
      <c r="D49" s="12"/>
      <c r="E49" s="12"/>
      <c r="F49" s="12"/>
    </row>
    <row r="50" spans="1:14" x14ac:dyDescent="0.2">
      <c r="A50" s="10" t="s">
        <v>36</v>
      </c>
      <c r="B50" s="10"/>
      <c r="C50" s="10"/>
      <c r="D50" s="10"/>
      <c r="E50" s="10"/>
      <c r="F50" s="10"/>
      <c r="G50" s="10"/>
      <c r="N50" s="18"/>
    </row>
    <row r="51" spans="1:14" x14ac:dyDescent="0.2">
      <c r="A51" s="10" t="s">
        <v>37</v>
      </c>
      <c r="B51" s="10"/>
      <c r="C51" s="10"/>
      <c r="D51" s="10"/>
      <c r="E51" s="12"/>
      <c r="F51" s="12"/>
      <c r="G51" s="12"/>
    </row>
    <row r="52" spans="1:14" x14ac:dyDescent="0.2">
      <c r="A52" s="10" t="s">
        <v>41</v>
      </c>
      <c r="B52" s="10"/>
      <c r="C52" s="10"/>
      <c r="D52" s="10"/>
      <c r="E52" s="10"/>
      <c r="F52" s="10"/>
    </row>
    <row r="53" spans="1:14" x14ac:dyDescent="0.2">
      <c r="A53" s="10" t="s">
        <v>42</v>
      </c>
      <c r="B53" s="10"/>
      <c r="C53" s="10"/>
      <c r="D53" s="10"/>
      <c r="E53" s="10"/>
      <c r="F53" s="10"/>
    </row>
    <row r="55" spans="1:14" x14ac:dyDescent="0.2">
      <c r="A55" s="10" t="s">
        <v>44</v>
      </c>
      <c r="B55" s="10"/>
      <c r="C55" s="10"/>
      <c r="D55" s="10"/>
      <c r="E55" s="10"/>
    </row>
    <row r="56" spans="1:14" x14ac:dyDescent="0.2">
      <c r="A56" s="2" t="s">
        <v>45</v>
      </c>
    </row>
    <row r="58" spans="1:14" x14ac:dyDescent="0.2">
      <c r="A58" s="2" t="s">
        <v>48</v>
      </c>
    </row>
  </sheetData>
  <autoFilter ref="A8">
    <filterColumn colId="0">
      <colorFilter dxfId="0"/>
    </filterColumn>
  </autoFilter>
  <mergeCells count="25">
    <mergeCell ref="E20:F20"/>
    <mergeCell ref="E15:F15"/>
    <mergeCell ref="E19:F19"/>
    <mergeCell ref="E21:F21"/>
    <mergeCell ref="A53:F53"/>
    <mergeCell ref="A55:E55"/>
    <mergeCell ref="E26:F26"/>
    <mergeCell ref="E27:F27"/>
    <mergeCell ref="C5:E5"/>
    <mergeCell ref="A45:F45"/>
    <mergeCell ref="A48:E48"/>
    <mergeCell ref="A50:G50"/>
    <mergeCell ref="A47:F47"/>
    <mergeCell ref="A49:F49"/>
    <mergeCell ref="A46:G46"/>
    <mergeCell ref="E16:F16"/>
    <mergeCell ref="E17:F17"/>
    <mergeCell ref="E18:F18"/>
    <mergeCell ref="E14:F14"/>
    <mergeCell ref="E24:F24"/>
    <mergeCell ref="E22:F22"/>
    <mergeCell ref="E23:F23"/>
    <mergeCell ref="E25:F25"/>
    <mergeCell ref="A51:G51"/>
    <mergeCell ref="A52:F52"/>
  </mergeCells>
  <pageMargins left="0.7" right="0.7" top="0.75" bottom="0.75" header="0.3" footer="0.3"/>
  <pageSetup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opLeftCell="A11" workbookViewId="0">
      <selection sqref="A1:N12"/>
    </sheetView>
  </sheetViews>
  <sheetFormatPr baseColWidth="10" defaultColWidth="8.83203125" defaultRowHeight="15" x14ac:dyDescent="0.2"/>
  <sheetData>
    <row r="1" spans="1:14" x14ac:dyDescent="0.2">
      <c r="A1" s="17" t="s">
        <v>47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x14ac:dyDescent="0.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x14ac:dyDescent="0.2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x14ac:dyDescent="0.2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14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4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</sheetData>
  <mergeCells count="1">
    <mergeCell ref="A1:N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Microsoft Office User</cp:lastModifiedBy>
  <dcterms:created xsi:type="dcterms:W3CDTF">2019-01-28T08:48:12Z</dcterms:created>
  <dcterms:modified xsi:type="dcterms:W3CDTF">2019-03-26T01:59:09Z</dcterms:modified>
</cp:coreProperties>
</file>